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13_ncr:1_{7A90452D-1FC0-4EA2-89B0-58BCB5C38F7E}" xr6:coauthVersionLast="47" xr6:coauthVersionMax="47" xr10:uidLastSave="{00000000-0000-0000-0000-000000000000}"/>
  <bookViews>
    <workbookView xWindow="-108" yWindow="-108" windowWidth="23256" windowHeight="12456" tabRatio="318" xr2:uid="{00000000-000D-0000-FFFF-FFFF00000000}"/>
  </bookViews>
  <sheets>
    <sheet name="MAPACOT" sheetId="1" r:id="rId1"/>
  </sheets>
  <definedNames>
    <definedName name="_xlnm._FilterDatabase" localSheetId="0" hidden="1">MAPACOT!$A$4:$N$25</definedName>
    <definedName name="_xlnm.Print_Area" localSheetId="0">MAPACOT!$A$1:$N$28</definedName>
    <definedName name="OLE_LINK1" localSheetId="0">MAPACOT!#REF!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L7" i="1"/>
  <c r="L6" i="1"/>
  <c r="L5" i="1"/>
  <c r="O9" i="1"/>
  <c r="M9" i="1" s="1"/>
  <c r="N9" i="1" s="1"/>
  <c r="O5" i="1"/>
  <c r="B26" i="1"/>
  <c r="A9" i="1"/>
  <c r="M5" i="1" l="1"/>
  <c r="N5" i="1" s="1"/>
  <c r="N13" i="1" l="1"/>
</calcChain>
</file>

<file path=xl/sharedStrings.xml><?xml version="1.0" encoding="utf-8"?>
<sst xmlns="http://schemas.openxmlformats.org/spreadsheetml/2006/main" count="61" uniqueCount="46">
  <si>
    <t>ITEM</t>
  </si>
  <si>
    <t>DESCRIÇÃO</t>
  </si>
  <si>
    <t>RAZÃO SOCIAL*</t>
  </si>
  <si>
    <t>CNPJ*</t>
  </si>
  <si>
    <t>DT. PESQ.*</t>
  </si>
  <si>
    <t>COTAÇÃO 1</t>
  </si>
  <si>
    <t>COTAÇÃO 2</t>
  </si>
  <si>
    <t>VALOR TOTAL DO FORNECEDOR</t>
  </si>
  <si>
    <t>VALOR MÉDIO TOTAL</t>
  </si>
  <si>
    <t>QUANT.</t>
  </si>
  <si>
    <t>UND.</t>
  </si>
  <si>
    <t>VALOR MÉDIO UNITÁRIO</t>
  </si>
  <si>
    <t>Data:</t>
  </si>
  <si>
    <t>VALOR UNT</t>
  </si>
  <si>
    <t>Responsável pela Pesquisa de Preços:</t>
  </si>
  <si>
    <t>BANCO DE PREÇOS</t>
  </si>
  <si>
    <t>---------------</t>
  </si>
  <si>
    <t>Link p/ IN:</t>
  </si>
  <si>
    <t>ANÁLISE CRÍTICA DE VALORES ORÇADOS</t>
  </si>
  <si>
    <r>
      <t xml:space="preserve">B) </t>
    </r>
    <r>
      <rPr>
        <sz val="11"/>
        <color rgb="FF000000"/>
        <rFont val="Calibri"/>
        <family val="2"/>
      </rPr>
      <t>Cite os itens que tiveram valores enquadrados no item acima (valor inexequível, inconsistente, etc) :</t>
    </r>
  </si>
  <si>
    <r>
      <rPr>
        <b/>
        <sz val="11"/>
        <color rgb="FF000000"/>
        <rFont val="Calibri"/>
        <family val="2"/>
      </rPr>
      <t>D)</t>
    </r>
    <r>
      <rPr>
        <sz val="11"/>
        <color rgb="FF000000"/>
        <rFont val="Calibri"/>
        <family val="2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  </t>
    </r>
    <r>
      <rPr>
        <b/>
        <sz val="11"/>
        <color rgb="FF000000"/>
        <rFont val="Calibri"/>
        <family val="2"/>
      </rPr>
      <t>SIM</t>
    </r>
    <r>
      <rPr>
        <sz val="11"/>
        <color rgb="FF000000"/>
        <rFont val="Calibri"/>
        <family val="2"/>
      </rPr>
      <t xml:space="preserve"> ( )   ( ) </t>
    </r>
    <r>
      <rPr>
        <b/>
        <sz val="11"/>
        <color rgb="FF000000"/>
        <rFont val="Calibri"/>
        <family val="2"/>
      </rPr>
      <t>NÃO</t>
    </r>
  </si>
  <si>
    <t>CATMAT CATSER</t>
  </si>
  <si>
    <r>
      <t xml:space="preserve">PARÂMETRO DE PESQUISA </t>
    </r>
    <r>
      <rPr>
        <b/>
        <vertAlign val="superscript"/>
        <sz val="8"/>
        <color indexed="8"/>
        <rFont val="Calibri"/>
        <family val="2"/>
        <charset val="1"/>
      </rPr>
      <t>(1)</t>
    </r>
  </si>
  <si>
    <t>I</t>
  </si>
  <si>
    <t>OBS: O sistema Banco de Preços se equipara ao Painel de Preços, pois possibilita a busca e filtragem das licitações dos diversos órgãos e entidades públicas, porém com um sistema mais fácil e intuitivo para geração do preço de referência.</t>
  </si>
  <si>
    <r>
      <t xml:space="preserve">A) </t>
    </r>
    <r>
      <rPr>
        <sz val="11"/>
        <color rgb="FF000000"/>
        <rFont val="Calibri"/>
        <family val="2"/>
      </rPr>
      <t xml:space="preserve">Alguma cotação foi desconsiderada por ser julgada com valor inexequível, inconsistente ou excessivamente elevado?    </t>
    </r>
    <r>
      <rPr>
        <b/>
        <sz val="11"/>
        <color rgb="FF000000"/>
        <rFont val="Calibri"/>
        <family val="2"/>
      </rPr>
      <t xml:space="preserve"> SIM </t>
    </r>
    <r>
      <rPr>
        <sz val="11"/>
        <color rgb="FF000000"/>
        <rFont val="Calibri"/>
        <family val="2"/>
      </rPr>
      <t xml:space="preserve">( )   ( ) </t>
    </r>
    <r>
      <rPr>
        <b/>
        <sz val="11"/>
        <color rgb="FF000000"/>
        <rFont val="Calibri"/>
        <family val="2"/>
      </rPr>
      <t>NÃO</t>
    </r>
  </si>
  <si>
    <t>Declaro para todos os fins de direito, que realizei pesquisa de preços para futura aquisição/contratação dos itens presentes neste processo licitatório, que o preço de referência foi formado nos ditames da INSTRUÇÃO NORMATIVA SEGES/ME Nº 65/2021, conforme o artigo 5º e seus incisos, devidamente apontados na planilha acima.
Assim, afirmo que me responsabilizo pelo levantamento dos preços de acordo com a descrição dos itens.</t>
  </si>
  <si>
    <t>VALOR TOTAL ESTIMADO</t>
  </si>
  <si>
    <r>
      <rPr>
        <b/>
        <sz val="11"/>
        <color rgb="FF000000"/>
        <rFont val="Calibri"/>
        <family val="2"/>
      </rPr>
      <t>E)</t>
    </r>
    <r>
      <rPr>
        <sz val="11"/>
        <color rgb="FF000000"/>
        <rFont val="Calibri"/>
        <family val="2"/>
      </rPr>
      <t xml:space="preserve"> Outras informações relacionadas as cotações:</t>
    </r>
  </si>
  <si>
    <r>
      <t xml:space="preserve">C) </t>
    </r>
    <r>
      <rPr>
        <sz val="11"/>
        <color rgb="FF000000"/>
        <rFont val="Calibri"/>
        <family val="2"/>
      </rPr>
      <t>Cite o(s) item(ns) e descreva os critérios fundamentados utilizados para desconsideração dos valores inexequíveis, inconsistentes ou excessivamente elevados.</t>
    </r>
    <r>
      <rPr>
        <b/>
        <sz val="11"/>
        <color indexed="8"/>
        <rFont val="Calibri"/>
        <family val="2"/>
      </rPr>
      <t xml:space="preserve">
</t>
    </r>
  </si>
  <si>
    <t>LEI</t>
  </si>
  <si>
    <t>→</t>
  </si>
  <si>
    <r>
      <rPr>
        <b/>
        <vertAlign val="subscript"/>
        <sz val="11"/>
        <color theme="0"/>
        <rFont val="Calibri"/>
        <family val="2"/>
      </rPr>
      <t xml:space="preserve"> (1)</t>
    </r>
    <r>
      <rPr>
        <b/>
        <sz val="11"/>
        <color theme="0"/>
        <rFont val="Calibri"/>
        <family val="2"/>
        <charset val="1"/>
      </rPr>
      <t xml:space="preserve"> Lei 14.133/2021</t>
    </r>
    <r>
      <rPr>
        <sz val="11"/>
        <color theme="0"/>
        <rFont val="Calibri"/>
        <family val="2"/>
        <charset val="1"/>
      </rPr>
      <t xml:space="preserve"> - Art. 5º da IN 65/2021. Opções: I,II, III, IV e V. Link p/ IN: https://www.in.gov.br/en/web/dou/-/instrucao-normativa-seges-/me-n-65-de-7-de-julho-de-2021-330673635 </t>
    </r>
  </si>
  <si>
    <r>
      <t xml:space="preserve"> (1) </t>
    </r>
    <r>
      <rPr>
        <b/>
        <sz val="11"/>
        <color theme="0"/>
        <rFont val="Calibri"/>
        <family val="2"/>
        <charset val="1"/>
      </rPr>
      <t>Lei 8.666/1993</t>
    </r>
    <r>
      <rPr>
        <sz val="11"/>
        <color theme="0"/>
        <rFont val="Calibri"/>
        <family val="2"/>
        <charset val="1"/>
      </rPr>
      <t xml:space="preserve"> - Art. 5º da IN 73/2020. Opções: I,II, III e IV. Link p/ IN: https://www.gov.br/compras/pt-br/acesso-a-informacao/legislacao/instrucoes-normativas/instrucao-normativa-no-73-de-5-de-agosto-de-2020</t>
    </r>
  </si>
  <si>
    <t xml:space="preserve"> (1) Lei 8.666/1993 - Art. 5º da IN 73/2020. Opções: I,II, III e IV. Link p/ IN: https://www.gov.br/compras/pt-br/acesso-a-informacao/legislacao/instrucoes-normativas/instrucao-normativa-no-73-de-5-de-agosto-de-2020</t>
  </si>
  <si>
    <t>MAPA GERAL DE COTAÇÕES</t>
  </si>
  <si>
    <t>COTAÇÃO 3</t>
  </si>
  <si>
    <t>COTAÇÃO 4</t>
  </si>
  <si>
    <t>EDITORA ÁTICA S/A</t>
  </si>
  <si>
    <t>61.259.958/0001-96</t>
  </si>
  <si>
    <t>PEDAGOGICA DISTRIBUIDORA DE LIVROS &amp; SERVICOS EDUCACIONAIS LTDA</t>
  </si>
  <si>
    <t>13.344.238/0001-86</t>
  </si>
  <si>
    <t xml:space="preserve">CONTRATO 061/2024 - MUNICIPIO DE IPIRANGA DO PIAUI/PI. </t>
  </si>
  <si>
    <t>ACERTA BRASIL, EXEMPLAR DO ALUNO – 1º ao 9º ANO – COMPOSTO POR: 01 Livro Complementar de Língua Portuguesa 1º ao 9º ano aluno - capa: 20,5x27,5cm, cartão supremo 250g, 4 cores, laminação brilho - miolo: formato 20,5 x 27,5 cm, papel offset 75g, 104 páginas, cor 4/4 cores - cartão 20,5 x 27,5 cm, papel cartão 8 páginas, 4/4 cor - acabamento: espiral.</t>
  </si>
  <si>
    <t>ACERTA BRASIL,  EXEMPLAR DO ALUNO – 1º  ao 9º ANO – COMPOSTO POR: 01 Livro Complementar de Matemática 1º ao 9º ano aluno - capa: 20,5x27,5cm, cartão supremo 250g, 4 cores, laminação brilho - miolo: formato 20,5 x 27,5 cm, papel offset 75g, 120 páginas, cor 4/4 cores - cartão 20,5 x 27,5 cm, papel cartão 8 páginas, 4/4 cor - acabamento: espiral.</t>
  </si>
  <si>
    <t>MARIA CAROLINA 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</si>
</sst>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F800]dddd\,\ mmmm\ dd\,\ yyyy"/>
  </numFmts>
  <fonts count="32" x14ac:knownFonts="1">
    <font>
      <sz val="11"/>
      <color indexed="8"/>
      <name val="Calibri"/>
      <family val="2"/>
      <charset val="1"/>
    </font>
    <font>
      <b/>
      <sz val="15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vertAlign val="superscript"/>
      <sz val="8"/>
      <color indexed="8"/>
      <name val="Calibri"/>
      <family val="2"/>
      <charset val="1"/>
    </font>
    <font>
      <sz val="8"/>
      <name val="Arial"/>
      <family val="2"/>
      <charset val="1"/>
    </font>
    <font>
      <u/>
      <sz val="11"/>
      <color indexed="12"/>
      <name val="Calibri"/>
      <family val="2"/>
      <charset val="1"/>
    </font>
    <font>
      <u/>
      <sz val="8"/>
      <color indexed="12"/>
      <name val="Calibri"/>
      <family val="2"/>
      <charset val="1"/>
    </font>
    <font>
      <sz val="8"/>
      <color indexed="8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8"/>
      <color rgb="FFFF0000"/>
      <name val="Calibri"/>
      <family val="2"/>
    </font>
    <font>
      <sz val="10"/>
      <color indexed="8"/>
      <name val="Calibri"/>
      <family val="2"/>
    </font>
    <font>
      <sz val="7"/>
      <color indexed="8"/>
      <name val="Arial"/>
      <family val="2"/>
    </font>
    <font>
      <b/>
      <sz val="6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sz val="9"/>
      <color indexed="8"/>
      <name val="Calibri"/>
      <family val="2"/>
    </font>
    <font>
      <b/>
      <vertAlign val="subscript"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justify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1" applyFont="1" applyProtection="1"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justify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1" applyProtection="1"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64" fontId="25" fillId="0" borderId="16" xfId="0" applyNumberFormat="1" applyFont="1" applyBorder="1" applyAlignment="1" applyProtection="1">
      <alignment horizontal="center" vertical="center"/>
      <protection locked="0"/>
    </xf>
    <xf numFmtId="0" fontId="27" fillId="4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0" fontId="2" fillId="5" borderId="5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vertical="center" wrapText="1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right" vertical="center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164" fontId="7" fillId="0" borderId="0" xfId="1" applyNumberFormat="1" applyFont="1" applyProtection="1"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5" fontId="22" fillId="0" borderId="12" xfId="0" applyNumberFormat="1" applyFont="1" applyBorder="1" applyAlignment="1" applyProtection="1">
      <alignment horizontal="left" vertical="center"/>
      <protection locked="0"/>
    </xf>
    <xf numFmtId="165" fontId="22" fillId="0" borderId="13" xfId="0" applyNumberFormat="1" applyFont="1" applyBorder="1" applyAlignment="1" applyProtection="1">
      <alignment horizontal="left" vertical="center"/>
      <protection locked="0"/>
    </xf>
    <xf numFmtId="165" fontId="22" fillId="0" borderId="14" xfId="0" applyNumberFormat="1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top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justify" vertical="top" wrapText="1"/>
      <protection locked="0"/>
    </xf>
    <xf numFmtId="0" fontId="18" fillId="0" borderId="3" xfId="0" applyFont="1" applyBorder="1" applyAlignment="1" applyProtection="1">
      <alignment horizontal="justify" vertical="top" wrapText="1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4" fontId="3" fillId="0" borderId="26" xfId="0" applyNumberFormat="1" applyFont="1" applyBorder="1" applyAlignment="1" applyProtection="1">
      <alignment horizontal="justify" vertical="center" wrapText="1"/>
      <protection locked="0"/>
    </xf>
    <xf numFmtId="0" fontId="10" fillId="0" borderId="26" xfId="0" quotePrefix="1" applyFont="1" applyBorder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2222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2"/>
  <sheetViews>
    <sheetView tabSelected="1" zoomScaleNormal="100" zoomScaleSheetLayoutView="110" workbookViewId="0">
      <selection activeCell="M9" sqref="M9:M12"/>
    </sheetView>
  </sheetViews>
  <sheetFormatPr defaultColWidth="8.5546875" defaultRowHeight="14.4" x14ac:dyDescent="0.3"/>
  <cols>
    <col min="1" max="1" width="4.6640625" style="2" customWidth="1"/>
    <col min="2" max="2" width="34.44140625" style="2" customWidth="1"/>
    <col min="3" max="3" width="6.33203125" style="31" bestFit="1" customWidth="1"/>
    <col min="4" max="4" width="4.88671875" style="2" bestFit="1" customWidth="1"/>
    <col min="5" max="5" width="9" style="2" customWidth="1"/>
    <col min="6" max="6" width="8.88671875" style="2" customWidth="1"/>
    <col min="7" max="7" width="29.6640625" style="32" customWidth="1"/>
    <col min="8" max="8" width="15.44140625" style="33" bestFit="1" customWidth="1"/>
    <col min="9" max="11" width="10.33203125" style="31" customWidth="1"/>
    <col min="12" max="12" width="12.6640625" style="31" bestFit="1" customWidth="1"/>
    <col min="13" max="13" width="12.109375" style="31" customWidth="1"/>
    <col min="14" max="14" width="17.88671875" style="30" customWidth="1"/>
    <col min="15" max="15" width="12.109375" style="2" customWidth="1"/>
    <col min="16" max="17" width="10" style="2" customWidth="1"/>
    <col min="18" max="19" width="12.109375" style="2" customWidth="1"/>
    <col min="20" max="20" width="11.6640625" style="2" customWidth="1"/>
    <col min="21" max="21" width="9.109375" style="2" customWidth="1"/>
    <col min="22" max="22" width="8.109375" style="2" customWidth="1"/>
    <col min="23" max="16384" width="8.5546875" style="2"/>
  </cols>
  <sheetData>
    <row r="2" spans="1:23" ht="17.100000000000001" customHeight="1" x14ac:dyDescent="0.3">
      <c r="A2" s="57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1"/>
      <c r="P2" s="1"/>
      <c r="Q2" s="1"/>
    </row>
    <row r="3" spans="1:23" ht="17.100000000000001" customHeight="1" thickBot="1" x14ac:dyDescent="0.35">
      <c r="A3" s="3"/>
      <c r="B3" s="3"/>
      <c r="C3" s="4"/>
      <c r="D3" s="3"/>
      <c r="E3" s="3"/>
      <c r="F3" s="3"/>
      <c r="G3" s="5"/>
      <c r="H3" s="6"/>
      <c r="I3" s="7"/>
      <c r="J3" s="7"/>
      <c r="K3" s="7"/>
      <c r="L3" s="7"/>
      <c r="M3" s="7"/>
      <c r="N3" s="8"/>
      <c r="O3" s="9"/>
      <c r="P3" s="9"/>
      <c r="Q3" s="9"/>
      <c r="R3" s="9"/>
      <c r="S3" s="9"/>
      <c r="T3" s="9"/>
      <c r="U3" s="9"/>
      <c r="V3" s="9"/>
      <c r="W3" s="9"/>
    </row>
    <row r="4" spans="1:23" ht="22.8" thickBot="1" x14ac:dyDescent="0.35">
      <c r="A4" s="40" t="s">
        <v>0</v>
      </c>
      <c r="B4" s="41" t="s">
        <v>1</v>
      </c>
      <c r="C4" s="42" t="s">
        <v>9</v>
      </c>
      <c r="D4" s="42" t="s">
        <v>10</v>
      </c>
      <c r="E4" s="43" t="s">
        <v>21</v>
      </c>
      <c r="F4" s="44"/>
      <c r="G4" s="42" t="s">
        <v>2</v>
      </c>
      <c r="H4" s="45" t="s">
        <v>3</v>
      </c>
      <c r="I4" s="41" t="s">
        <v>22</v>
      </c>
      <c r="J4" s="42" t="s">
        <v>4</v>
      </c>
      <c r="K4" s="46" t="s">
        <v>13</v>
      </c>
      <c r="L4" s="41" t="s">
        <v>7</v>
      </c>
      <c r="M4" s="47" t="s">
        <v>11</v>
      </c>
      <c r="N4" s="48" t="s">
        <v>8</v>
      </c>
      <c r="O4" s="4"/>
      <c r="P4" s="4"/>
      <c r="Q4" s="4"/>
      <c r="R4" s="4"/>
      <c r="S4" s="10"/>
    </row>
    <row r="5" spans="1:23" ht="24.75" customHeight="1" thickBot="1" x14ac:dyDescent="0.35">
      <c r="A5" s="62">
        <v>1</v>
      </c>
      <c r="B5" s="64" t="s">
        <v>43</v>
      </c>
      <c r="C5" s="66">
        <v>2462</v>
      </c>
      <c r="D5" s="60" t="s">
        <v>10</v>
      </c>
      <c r="E5" s="60"/>
      <c r="F5" s="49" t="s">
        <v>5</v>
      </c>
      <c r="G5" s="11" t="s">
        <v>15</v>
      </c>
      <c r="H5" s="12" t="s">
        <v>16</v>
      </c>
      <c r="I5" s="13" t="s">
        <v>23</v>
      </c>
      <c r="J5" s="14">
        <v>45747</v>
      </c>
      <c r="K5" s="15">
        <v>188.42</v>
      </c>
      <c r="L5" s="15">
        <f>C5*K5</f>
        <v>463890.04</v>
      </c>
      <c r="M5" s="53">
        <f>ROUND((O5/4),4)</f>
        <v>212.60499999999999</v>
      </c>
      <c r="N5" s="55">
        <f>C5*M5</f>
        <v>523433.50999999995</v>
      </c>
      <c r="O5" s="52">
        <f>SUM(K5:K8)</f>
        <v>850.42</v>
      </c>
      <c r="P5" s="16"/>
      <c r="Q5" s="16"/>
      <c r="R5" s="16"/>
      <c r="S5" s="17"/>
    </row>
    <row r="6" spans="1:23" ht="24.75" customHeight="1" thickBot="1" x14ac:dyDescent="0.35">
      <c r="A6" s="63"/>
      <c r="B6" s="65"/>
      <c r="C6" s="67"/>
      <c r="D6" s="61"/>
      <c r="E6" s="61"/>
      <c r="F6" s="96" t="s">
        <v>6</v>
      </c>
      <c r="G6" s="97" t="s">
        <v>38</v>
      </c>
      <c r="H6" s="98" t="s">
        <v>39</v>
      </c>
      <c r="I6" s="51"/>
      <c r="J6" s="14">
        <v>45747</v>
      </c>
      <c r="K6" s="99">
        <v>222.5</v>
      </c>
      <c r="L6" s="99">
        <f>C5*K6</f>
        <v>547795</v>
      </c>
      <c r="M6" s="54"/>
      <c r="N6" s="56"/>
      <c r="O6" s="52"/>
      <c r="P6" s="16"/>
      <c r="Q6" s="16"/>
      <c r="R6" s="16"/>
      <c r="S6" s="17"/>
    </row>
    <row r="7" spans="1:23" ht="24.75" customHeight="1" thickBot="1" x14ac:dyDescent="0.35">
      <c r="A7" s="63"/>
      <c r="B7" s="65"/>
      <c r="C7" s="67"/>
      <c r="D7" s="61"/>
      <c r="E7" s="61"/>
      <c r="F7" s="96" t="s">
        <v>36</v>
      </c>
      <c r="G7" s="97" t="s">
        <v>40</v>
      </c>
      <c r="H7" s="98" t="s">
        <v>41</v>
      </c>
      <c r="I7" s="51"/>
      <c r="J7" s="14">
        <v>45747</v>
      </c>
      <c r="K7" s="99">
        <v>217</v>
      </c>
      <c r="L7" s="99">
        <f>C5*K7</f>
        <v>534254</v>
      </c>
      <c r="M7" s="54"/>
      <c r="N7" s="56"/>
      <c r="O7" s="52"/>
      <c r="P7" s="16"/>
      <c r="Q7" s="16"/>
      <c r="R7" s="16"/>
      <c r="S7" s="17"/>
    </row>
    <row r="8" spans="1:23" ht="24.75" customHeight="1" thickBot="1" x14ac:dyDescent="0.35">
      <c r="A8" s="63"/>
      <c r="B8" s="68"/>
      <c r="C8" s="67"/>
      <c r="D8" s="61"/>
      <c r="E8" s="61"/>
      <c r="F8" s="50" t="s">
        <v>37</v>
      </c>
      <c r="G8" s="18" t="s">
        <v>42</v>
      </c>
      <c r="H8" s="19"/>
      <c r="I8" s="20"/>
      <c r="J8" s="14">
        <v>45747</v>
      </c>
      <c r="K8" s="21">
        <v>222.5</v>
      </c>
      <c r="L8" s="21">
        <f>C5*K8</f>
        <v>547795</v>
      </c>
      <c r="M8" s="54"/>
      <c r="N8" s="56"/>
      <c r="O8" s="16"/>
      <c r="P8" s="16"/>
      <c r="Q8" s="16"/>
      <c r="R8" s="16"/>
      <c r="S8" s="17"/>
    </row>
    <row r="9" spans="1:23" ht="24.75" customHeight="1" thickBot="1" x14ac:dyDescent="0.35">
      <c r="A9" s="62">
        <f>A5+1</f>
        <v>2</v>
      </c>
      <c r="B9" s="64" t="s">
        <v>44</v>
      </c>
      <c r="C9" s="66">
        <v>2462</v>
      </c>
      <c r="D9" s="60" t="s">
        <v>10</v>
      </c>
      <c r="E9" s="60"/>
      <c r="F9" s="49" t="s">
        <v>5</v>
      </c>
      <c r="G9" s="11" t="s">
        <v>15</v>
      </c>
      <c r="H9" s="12" t="s">
        <v>16</v>
      </c>
      <c r="I9" s="13" t="s">
        <v>23</v>
      </c>
      <c r="J9" s="14">
        <v>45747</v>
      </c>
      <c r="K9" s="15">
        <v>187.58</v>
      </c>
      <c r="L9" s="15">
        <f>C9*K9</f>
        <v>461821.96</v>
      </c>
      <c r="M9" s="53">
        <f>ROUND((O9/4),2)</f>
        <v>212.4</v>
      </c>
      <c r="N9" s="55">
        <f>C9*M9</f>
        <v>522928.8</v>
      </c>
      <c r="O9" s="52">
        <f>SUM(K9:K12)</f>
        <v>849.58</v>
      </c>
      <c r="P9" s="23"/>
      <c r="Q9" s="22"/>
      <c r="R9" s="22"/>
      <c r="S9" s="17"/>
    </row>
    <row r="10" spans="1:23" ht="24.75" customHeight="1" thickBot="1" x14ac:dyDescent="0.35">
      <c r="A10" s="63"/>
      <c r="B10" s="65"/>
      <c r="C10" s="67"/>
      <c r="D10" s="61"/>
      <c r="E10" s="61"/>
      <c r="F10" s="96" t="s">
        <v>6</v>
      </c>
      <c r="G10" s="97" t="s">
        <v>38</v>
      </c>
      <c r="H10" s="98" t="s">
        <v>39</v>
      </c>
      <c r="I10" s="51"/>
      <c r="J10" s="14">
        <v>45747</v>
      </c>
      <c r="K10" s="99">
        <v>222.5</v>
      </c>
      <c r="L10" s="99">
        <f>C9*K10</f>
        <v>547795</v>
      </c>
      <c r="M10" s="54"/>
      <c r="N10" s="56"/>
      <c r="O10" s="52"/>
      <c r="P10" s="23"/>
      <c r="Q10" s="22"/>
      <c r="R10" s="22"/>
      <c r="S10" s="17"/>
    </row>
    <row r="11" spans="1:23" ht="24.75" customHeight="1" thickBot="1" x14ac:dyDescent="0.35">
      <c r="A11" s="63"/>
      <c r="B11" s="65"/>
      <c r="C11" s="67"/>
      <c r="D11" s="61"/>
      <c r="E11" s="61"/>
      <c r="F11" s="96" t="s">
        <v>36</v>
      </c>
      <c r="G11" s="97" t="s">
        <v>40</v>
      </c>
      <c r="H11" s="98" t="s">
        <v>41</v>
      </c>
      <c r="I11" s="51"/>
      <c r="J11" s="14">
        <v>45747</v>
      </c>
      <c r="K11" s="99">
        <v>217</v>
      </c>
      <c r="L11" s="99">
        <f>C9*K11</f>
        <v>534254</v>
      </c>
      <c r="M11" s="54"/>
      <c r="N11" s="56"/>
      <c r="O11" s="52"/>
      <c r="P11" s="23"/>
      <c r="Q11" s="22"/>
      <c r="R11" s="22"/>
      <c r="S11" s="17"/>
    </row>
    <row r="12" spans="1:23" ht="72.75" customHeight="1" thickBot="1" x14ac:dyDescent="0.35">
      <c r="A12" s="63"/>
      <c r="B12" s="68"/>
      <c r="C12" s="69"/>
      <c r="D12" s="61"/>
      <c r="E12" s="61"/>
      <c r="F12" s="50" t="s">
        <v>37</v>
      </c>
      <c r="G12" s="18" t="s">
        <v>42</v>
      </c>
      <c r="H12" s="12" t="s">
        <v>16</v>
      </c>
      <c r="I12" s="20"/>
      <c r="J12" s="14">
        <v>45747</v>
      </c>
      <c r="K12" s="21">
        <v>222.5</v>
      </c>
      <c r="L12" s="21">
        <f>C9*K12</f>
        <v>547795</v>
      </c>
      <c r="M12" s="54"/>
      <c r="N12" s="56"/>
      <c r="O12" s="16"/>
      <c r="P12" s="24"/>
      <c r="Q12" s="7"/>
      <c r="R12" s="7"/>
      <c r="S12" s="17"/>
    </row>
    <row r="13" spans="1:23" ht="17.100000000000001" customHeight="1" thickBot="1" x14ac:dyDescent="0.35">
      <c r="A13" s="87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  <c r="N13" s="34">
        <f>SUM(N5:N12)</f>
        <v>1046362.3099999999</v>
      </c>
      <c r="O13" s="9"/>
      <c r="P13" s="9"/>
      <c r="Q13" s="9"/>
      <c r="R13" s="3"/>
      <c r="S13" s="25"/>
    </row>
    <row r="14" spans="1:23" ht="17.100000000000001" customHeight="1" x14ac:dyDescent="0.4">
      <c r="A14" s="35" t="s">
        <v>31</v>
      </c>
      <c r="B14" s="85" t="s">
        <v>34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9"/>
      <c r="P14" s="9"/>
      <c r="Q14" s="9"/>
      <c r="R14" s="3"/>
      <c r="S14" s="25"/>
    </row>
    <row r="15" spans="1:23" ht="30" customHeight="1" x14ac:dyDescent="0.3">
      <c r="A15" s="86" t="s">
        <v>24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9"/>
      <c r="P15" s="9"/>
      <c r="Q15" s="9"/>
      <c r="R15" s="3"/>
      <c r="S15" s="25"/>
    </row>
    <row r="16" spans="1:23" ht="17.100000000000001" customHeight="1" x14ac:dyDescent="0.3">
      <c r="A16" s="26"/>
      <c r="B16" s="9"/>
      <c r="C16" s="7"/>
      <c r="D16" s="9"/>
      <c r="E16" s="9"/>
      <c r="F16" s="27"/>
      <c r="G16" s="28"/>
      <c r="H16" s="6"/>
      <c r="I16" s="7"/>
      <c r="J16" s="7"/>
      <c r="K16" s="8"/>
      <c r="L16" s="9"/>
      <c r="M16" s="9"/>
      <c r="N16" s="9"/>
      <c r="O16" s="9"/>
      <c r="P16" s="9"/>
      <c r="Q16" s="9"/>
      <c r="R16" s="3"/>
      <c r="S16" s="25"/>
    </row>
    <row r="17" spans="1:19" ht="17.100000000000001" customHeight="1" x14ac:dyDescent="0.3">
      <c r="A17" s="79" t="s">
        <v>18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9"/>
      <c r="P17" s="9"/>
      <c r="Q17" s="9"/>
      <c r="R17" s="3"/>
      <c r="S17" s="25"/>
    </row>
    <row r="18" spans="1:19" ht="30" customHeight="1" x14ac:dyDescent="0.3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9"/>
      <c r="P18" s="9"/>
      <c r="Q18" s="9"/>
      <c r="R18" s="3"/>
      <c r="S18" s="25"/>
    </row>
    <row r="19" spans="1:19" ht="39.9" customHeight="1" x14ac:dyDescent="0.3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9"/>
      <c r="P19" s="9"/>
      <c r="Q19" s="9"/>
      <c r="R19" s="3"/>
      <c r="S19" s="25"/>
    </row>
    <row r="20" spans="1:19" ht="60" customHeight="1" x14ac:dyDescent="0.3">
      <c r="A20" s="82" t="s">
        <v>29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9"/>
      <c r="P20" s="9"/>
      <c r="Q20" s="9"/>
      <c r="R20" s="3"/>
      <c r="S20" s="25"/>
    </row>
    <row r="21" spans="1:19" ht="39.9" customHeight="1" x14ac:dyDescent="0.3">
      <c r="A21" s="83" t="s">
        <v>20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9"/>
      <c r="P21" s="9"/>
      <c r="Q21" s="9"/>
      <c r="R21" s="3"/>
      <c r="S21" s="25"/>
    </row>
    <row r="22" spans="1:19" ht="60" customHeight="1" x14ac:dyDescent="0.3">
      <c r="A22" s="83" t="s">
        <v>28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9"/>
      <c r="P22" s="9"/>
      <c r="Q22" s="9"/>
      <c r="R22" s="3"/>
      <c r="S22" s="25"/>
    </row>
    <row r="23" spans="1:19" ht="31.5" customHeight="1" x14ac:dyDescent="0.3">
      <c r="A23" s="90" t="s">
        <v>14</v>
      </c>
      <c r="B23" s="91"/>
      <c r="C23" s="92"/>
      <c r="D23" s="76" t="s">
        <v>45</v>
      </c>
      <c r="E23" s="77"/>
      <c r="F23" s="77"/>
      <c r="G23" s="78"/>
      <c r="H23" s="76"/>
      <c r="I23" s="77"/>
      <c r="J23" s="78"/>
      <c r="K23" s="76"/>
      <c r="L23" s="77"/>
      <c r="M23" s="77"/>
      <c r="N23" s="78"/>
      <c r="O23" s="9"/>
      <c r="P23" s="9"/>
      <c r="Q23" s="9"/>
      <c r="R23" s="3"/>
      <c r="S23" s="25"/>
    </row>
    <row r="24" spans="1:19" ht="31.5" customHeight="1" x14ac:dyDescent="0.3">
      <c r="A24" s="93"/>
      <c r="B24" s="94"/>
      <c r="C24" s="95"/>
      <c r="D24" s="76"/>
      <c r="E24" s="77"/>
      <c r="F24" s="77"/>
      <c r="G24" s="78"/>
      <c r="H24" s="76"/>
      <c r="I24" s="77"/>
      <c r="J24" s="78"/>
      <c r="K24" s="76"/>
      <c r="L24" s="77"/>
      <c r="M24" s="77"/>
      <c r="N24" s="78"/>
      <c r="O24" s="9"/>
      <c r="P24" s="9"/>
      <c r="Q24" s="9"/>
      <c r="R24" s="3"/>
      <c r="S24" s="25"/>
    </row>
    <row r="25" spans="1:19" ht="74.25" customHeight="1" x14ac:dyDescent="0.3">
      <c r="A25" s="70" t="s">
        <v>26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9"/>
      <c r="P25" s="9"/>
      <c r="Q25" s="9"/>
      <c r="R25" s="3"/>
      <c r="S25" s="25"/>
    </row>
    <row r="26" spans="1:19" x14ac:dyDescent="0.3">
      <c r="A26" s="29" t="s">
        <v>12</v>
      </c>
      <c r="B26" s="72">
        <f ca="1">TODAY()</f>
        <v>45747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4"/>
      <c r="O26" s="9"/>
      <c r="P26" s="9"/>
      <c r="Q26" s="9"/>
      <c r="R26" s="3"/>
      <c r="S26" s="25"/>
    </row>
    <row r="27" spans="1:19" x14ac:dyDescent="0.3">
      <c r="C27" s="7"/>
      <c r="D27" s="9"/>
      <c r="E27" s="9"/>
      <c r="F27" s="9"/>
      <c r="G27" s="5"/>
      <c r="H27" s="6"/>
      <c r="I27" s="7"/>
      <c r="J27" s="7"/>
      <c r="K27" s="30"/>
      <c r="L27" s="75"/>
      <c r="M27" s="75"/>
      <c r="N27" s="75"/>
      <c r="O27" s="9"/>
      <c r="P27" s="9"/>
      <c r="Q27" s="9"/>
      <c r="R27" s="9"/>
      <c r="S27" s="9"/>
    </row>
    <row r="28" spans="1:19" x14ac:dyDescent="0.3">
      <c r="G28" s="71"/>
      <c r="H28" s="71"/>
      <c r="J28" s="22"/>
      <c r="K28" s="30"/>
      <c r="L28" s="2"/>
      <c r="M28" s="2"/>
      <c r="N28" s="2"/>
    </row>
    <row r="30" spans="1:19" x14ac:dyDescent="0.3">
      <c r="A30" s="36"/>
      <c r="B30" s="36" t="s">
        <v>30</v>
      </c>
      <c r="C30" s="37"/>
      <c r="D30" s="36"/>
      <c r="E30" s="36"/>
      <c r="F30" s="36"/>
      <c r="G30" s="38"/>
    </row>
    <row r="31" spans="1:19" ht="15.6" x14ac:dyDescent="0.35">
      <c r="A31" s="36"/>
      <c r="B31" s="39" t="s">
        <v>32</v>
      </c>
      <c r="C31" s="37"/>
      <c r="D31" s="36"/>
      <c r="E31" s="36"/>
      <c r="F31" s="36"/>
      <c r="G31" s="38" t="s">
        <v>17</v>
      </c>
    </row>
    <row r="32" spans="1:19" x14ac:dyDescent="0.3">
      <c r="A32" s="36"/>
      <c r="B32" s="36" t="s">
        <v>33</v>
      </c>
      <c r="C32" s="37"/>
      <c r="D32" s="36"/>
      <c r="E32" s="36"/>
      <c r="F32" s="36"/>
      <c r="G32" s="38"/>
    </row>
  </sheetData>
  <sheetProtection formatCells="0" formatColumns="0" formatRows="0" insertColumns="0" insertRows="0" insertHyperlinks="0" deleteColumns="0" deleteRows="0" selectLockedCells="1" sort="0" autoFilter="0" pivotTables="0"/>
  <autoFilter ref="A4:N25" xr:uid="{00000000-0009-0000-0000-000000000000}"/>
  <mergeCells count="35">
    <mergeCell ref="K24:N24"/>
    <mergeCell ref="M9:M12"/>
    <mergeCell ref="E5:E8"/>
    <mergeCell ref="E9:E12"/>
    <mergeCell ref="A25:N25"/>
    <mergeCell ref="G28:H28"/>
    <mergeCell ref="B26:N26"/>
    <mergeCell ref="L27:N27"/>
    <mergeCell ref="D23:G23"/>
    <mergeCell ref="H23:J23"/>
    <mergeCell ref="A17:N17"/>
    <mergeCell ref="A18:N18"/>
    <mergeCell ref="A19:N19"/>
    <mergeCell ref="A20:N20"/>
    <mergeCell ref="A21:N21"/>
    <mergeCell ref="B14:N14"/>
    <mergeCell ref="A15:N15"/>
    <mergeCell ref="K23:N23"/>
    <mergeCell ref="A13:M13"/>
    <mergeCell ref="A22:N22"/>
    <mergeCell ref="A23:C24"/>
    <mergeCell ref="D24:G24"/>
    <mergeCell ref="H24:J24"/>
    <mergeCell ref="A2:N2"/>
    <mergeCell ref="C5:C8"/>
    <mergeCell ref="D5:D8"/>
    <mergeCell ref="M5:M8"/>
    <mergeCell ref="N9:N12"/>
    <mergeCell ref="A5:A8"/>
    <mergeCell ref="B5:B8"/>
    <mergeCell ref="N5:N8"/>
    <mergeCell ref="A9:A12"/>
    <mergeCell ref="B9:B12"/>
    <mergeCell ref="C9:C12"/>
    <mergeCell ref="D9:D12"/>
  </mergeCells>
  <dataValidations count="1">
    <dataValidation type="list" allowBlank="1" showInputMessage="1" showErrorMessage="1" promptTitle="Selecione a lei correspondente" prompt="Por favor, selecione a lei que a qual está sendo instruindo o processo de aquisição/contratação. Lei 8.666/93 (antiga) ou Lei 14.133/21 (nova lei de licitações)" sqref="B14" xr:uid="{00000000-0002-0000-0000-000000000000}">
      <formula1>$B$31:$B$32</formula1>
    </dataValidation>
  </dataValidations>
  <printOptions horizontalCentered="1"/>
  <pageMargins left="0.19685039370078741" right="0.19685039370078741" top="1.8503937007874016" bottom="0.43307086614173229" header="0.51181102362204722" footer="0.51181102362204722"/>
  <pageSetup paperSize="9" scale="84" firstPageNumber="0" fitToHeight="0" orientation="landscape" horizontalDpi="4294967294" verticalDpi="4294967294" r:id="rId1"/>
  <headerFooter alignWithMargins="0">
    <oddHeader>&amp;C&amp;"Verdana,Normal"&amp;8&amp;G
SERVIÇO PÚBLICO FEDERAL
&amp;"Verdana,Negrito"UNIVERSIDADE FEDERAL DO AMAPÁ
PRÓ-REITORIA DE ADMINISTRAÇÃO
DIVISÃO DE MATERIAIS&amp;"Verdana,Normal"
RODOVIA JUSCELINO KUBITSCHEK, KM 02 – JARDIM MARCO ZERO
CEP 68.903-419 - MACAPÁ- AP</oddHeader>
  </headerFooter>
  <rowBreaks count="1" manualBreakCount="1">
    <brk id="1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MAPACOT</vt:lpstr>
      <vt:lpstr>MAPACOT!Area_de_impressao</vt:lpstr>
    </vt:vector>
  </TitlesOfParts>
  <Company>UNIFAP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cotações e justificativa de preços</dc:title>
  <dc:creator>Marcelo Souza</dc:creator>
  <cp:keywords>UNIFAP</cp:keywords>
  <dc:description>DEPAG 2021</dc:description>
  <cp:lastModifiedBy>Carol</cp:lastModifiedBy>
  <cp:revision>14</cp:revision>
  <cp:lastPrinted>2021-07-27T14:55:04Z</cp:lastPrinted>
  <dcterms:created xsi:type="dcterms:W3CDTF">2013-07-31T15:21:25Z</dcterms:created>
  <dcterms:modified xsi:type="dcterms:W3CDTF">2025-03-31T14:27:05Z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